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395" windowHeight="5190" tabRatio="294"/>
  </bookViews>
  <sheets>
    <sheet name="Návrh rozpočtu" sheetId="1" r:id="rId1"/>
  </sheets>
  <externalReferences>
    <externalReference r:id="rId2"/>
  </externalReferences>
  <calcPr calcId="125725" iterateDelta="1E-4"/>
</workbook>
</file>

<file path=xl/calcChain.xml><?xml version="1.0" encoding="utf-8"?>
<calcChain xmlns="http://schemas.openxmlformats.org/spreadsheetml/2006/main">
  <c r="D55" i="1"/>
  <c r="E22"/>
  <c r="F22" s="1"/>
  <c r="E26"/>
  <c r="F26" s="1"/>
  <c r="E30"/>
  <c r="F30" s="1"/>
  <c r="E34"/>
  <c r="F34" s="1"/>
  <c r="D45"/>
  <c r="E46"/>
  <c r="F46" s="1"/>
  <c r="D50"/>
  <c r="E50" s="1"/>
  <c r="F50" s="1"/>
  <c r="D60"/>
  <c r="E58"/>
  <c r="E15"/>
  <c r="F15" s="1"/>
  <c r="E13"/>
  <c r="F13"/>
  <c r="E53"/>
  <c r="F53" s="1"/>
  <c r="E52"/>
  <c r="F52" s="1"/>
  <c r="E37"/>
  <c r="F37" s="1"/>
  <c r="E51"/>
  <c r="F51" s="1"/>
  <c r="E49"/>
  <c r="E47"/>
  <c r="F47" s="1"/>
  <c r="E44"/>
  <c r="F44" s="1"/>
  <c r="E42"/>
  <c r="F42" s="1"/>
  <c r="E41"/>
  <c r="F41" s="1"/>
  <c r="E40"/>
  <c r="F40" s="1"/>
  <c r="E39"/>
  <c r="F39" s="1"/>
  <c r="E38"/>
  <c r="F38" s="1"/>
  <c r="E36"/>
  <c r="F36" s="1"/>
  <c r="E35"/>
  <c r="F35" s="1"/>
  <c r="E33"/>
  <c r="F33" s="1"/>
  <c r="E32"/>
  <c r="F32" s="1"/>
  <c r="E31"/>
  <c r="F31" s="1"/>
  <c r="E29"/>
  <c r="F29" s="1"/>
  <c r="E28"/>
  <c r="F28" s="1"/>
  <c r="E27"/>
  <c r="F27" s="1"/>
  <c r="E25"/>
  <c r="F25" s="1"/>
  <c r="E24"/>
  <c r="F24" s="1"/>
  <c r="E23"/>
  <c r="F23" s="1"/>
  <c r="E18"/>
  <c r="F18" s="1"/>
  <c r="E17"/>
  <c r="F17" s="1"/>
  <c r="E16"/>
  <c r="F16" s="1"/>
  <c r="E14"/>
  <c r="F14" s="1"/>
  <c r="D19"/>
  <c r="E12"/>
  <c r="F12" s="1"/>
  <c r="E11"/>
  <c r="F11" s="1"/>
  <c r="E10"/>
  <c r="F10" s="1"/>
  <c r="E9"/>
  <c r="F9" s="1"/>
  <c r="E8"/>
  <c r="F8" s="1"/>
  <c r="E7"/>
  <c r="F7" s="1"/>
  <c r="C55"/>
  <c r="F58"/>
  <c r="F48"/>
  <c r="F49"/>
  <c r="F21"/>
  <c r="F57"/>
  <c r="B50" l="1"/>
  <c r="B51"/>
  <c r="B53"/>
  <c r="E57" l="1"/>
  <c r="C57"/>
  <c r="F55" l="1"/>
  <c r="E55"/>
  <c r="C21"/>
  <c r="F19" l="1"/>
  <c r="F60" s="1"/>
  <c r="E21"/>
  <c r="E19" l="1"/>
  <c r="E60" s="1"/>
  <c r="C19"/>
  <c r="C58" s="1"/>
  <c r="C60" s="1"/>
</calcChain>
</file>

<file path=xl/sharedStrings.xml><?xml version="1.0" encoding="utf-8"?>
<sst xmlns="http://schemas.openxmlformats.org/spreadsheetml/2006/main" count="92" uniqueCount="77">
  <si>
    <t>Obec Horní Kruty</t>
  </si>
  <si>
    <t>dle paragrafů</t>
  </si>
  <si>
    <t>Paragraf</t>
  </si>
  <si>
    <t>Název</t>
  </si>
  <si>
    <t>0000</t>
  </si>
  <si>
    <t>Daňové příjmy, nedaňové příjmy, dotace</t>
  </si>
  <si>
    <t>1012</t>
  </si>
  <si>
    <t>Podnikání a restruktur. v zeměd. a potr.</t>
  </si>
  <si>
    <t>2141</t>
  </si>
  <si>
    <t>Vnitřní obchod</t>
  </si>
  <si>
    <t>3419</t>
  </si>
  <si>
    <t>Ostatní tělovýchovná činnost</t>
  </si>
  <si>
    <t>3612</t>
  </si>
  <si>
    <t>Bytové hospodářství</t>
  </si>
  <si>
    <t>3632</t>
  </si>
  <si>
    <t>Pohřebnictví</t>
  </si>
  <si>
    <t>3639</t>
  </si>
  <si>
    <t>Komunální služby a územní rozvoj jinde nezařazené</t>
  </si>
  <si>
    <t>3722</t>
  </si>
  <si>
    <t>Sběr a svoz komunálních odpadů</t>
  </si>
  <si>
    <t>6171</t>
  </si>
  <si>
    <t>Činnost místní správy</t>
  </si>
  <si>
    <t>Obecné příjmy a výdaje z finančních operací</t>
  </si>
  <si>
    <t>Příjmy celkem</t>
  </si>
  <si>
    <t>2212</t>
  </si>
  <si>
    <t>Silnice</t>
  </si>
  <si>
    <t>2219</t>
  </si>
  <si>
    <t>Ostatní záležitosti pozemních komunikací</t>
  </si>
  <si>
    <t>2310</t>
  </si>
  <si>
    <t>Pitná voda</t>
  </si>
  <si>
    <t>2321</t>
  </si>
  <si>
    <t>Odvádění a čištění odpadních vod a nakládání s kaly</t>
  </si>
  <si>
    <t>3111</t>
  </si>
  <si>
    <t>Mateřské školy</t>
  </si>
  <si>
    <t>3117</t>
  </si>
  <si>
    <t>První stupeň základních škol</t>
  </si>
  <si>
    <t>3399</t>
  </si>
  <si>
    <t>Ostatní záležitost kultury, církví a sděl. prostředků</t>
  </si>
  <si>
    <t>3412</t>
  </si>
  <si>
    <t>Sportovní zařízení v majetku obce</t>
  </si>
  <si>
    <t>3631</t>
  </si>
  <si>
    <t>Veřejné osvětlení</t>
  </si>
  <si>
    <t>5512</t>
  </si>
  <si>
    <t>Požární ochrana - dobrovolná část</t>
  </si>
  <si>
    <t>6112</t>
  </si>
  <si>
    <t>Zastupitelstva obcí</t>
  </si>
  <si>
    <t>Výdaje celkem</t>
  </si>
  <si>
    <t>Rozhlas a televize</t>
  </si>
  <si>
    <t>Sběr a svoz nebezpečných odpadů</t>
  </si>
  <si>
    <t>Péče o vzhled obcí a veřejnou zeleň</t>
  </si>
  <si>
    <t>Zachování a obnova kulturních památek</t>
  </si>
  <si>
    <t>Financování celkem</t>
  </si>
  <si>
    <t>Změny stavu krátkodobých prostředků na bank. účtech</t>
  </si>
  <si>
    <t>Podpis:</t>
  </si>
  <si>
    <t>Úprava drobných vodních toků</t>
  </si>
  <si>
    <t>Rok 2023</t>
  </si>
  <si>
    <t>Rok 2025</t>
  </si>
  <si>
    <t>Položka</t>
  </si>
  <si>
    <t>Sběr a svoz ost.odpadů jiných než nebezp. a komunálních</t>
  </si>
  <si>
    <t>Využívání a zneškodňování komunálních odpadů</t>
  </si>
  <si>
    <t xml:space="preserve">Sportovní zařízení ve vlastnictví obce </t>
  </si>
  <si>
    <t>Humanitární zahraniční pomoc přímá</t>
  </si>
  <si>
    <t>Dopravní obslužnost veřejnými službami - linková</t>
  </si>
  <si>
    <t>Krizová opatření</t>
  </si>
  <si>
    <t xml:space="preserve">Volba prezidenta republiky </t>
  </si>
  <si>
    <t xml:space="preserve">Převody do vlastní pokladny </t>
  </si>
  <si>
    <t>Finanční vypořádání</t>
  </si>
  <si>
    <t xml:space="preserve">Sejmuto dne: </t>
  </si>
  <si>
    <t>Návrh střednědobého výhledu obce Horní Kruty na roky 2025-2026 je zveřejněn v listinné podobě na úřední desce a v elektronické podobě na www.hornikruty.cz v sekci úřední deska.</t>
  </si>
  <si>
    <t>Rok 2026</t>
  </si>
  <si>
    <t>Rok 2024</t>
  </si>
  <si>
    <t>Protierozní a protipožární ochrana</t>
  </si>
  <si>
    <t>Operace z peněžních účtů organizace</t>
  </si>
  <si>
    <t>Ing. Jitka Hervertová</t>
  </si>
  <si>
    <t>Schválený střednědobý výhled obce Horní Kruty na rok 2024 - 2026</t>
  </si>
  <si>
    <t>Vyvěšeno dne: 21.12.2023</t>
  </si>
  <si>
    <t>Schválilo zastupitelstvo obce dne: 20.12.2023</t>
  </si>
</sst>
</file>

<file path=xl/styles.xml><?xml version="1.0" encoding="utf-8"?>
<styleSheet xmlns="http://schemas.openxmlformats.org/spreadsheetml/2006/main">
  <fonts count="6">
    <font>
      <sz val="10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9"/>
      <color rgb="FF000000"/>
      <name val="Arial CE"/>
      <family val="2"/>
      <charset val="238"/>
    </font>
    <font>
      <b/>
      <sz val="9"/>
      <color rgb="FF000000"/>
      <name val="Arial CE"/>
      <family val="2"/>
      <charset val="238"/>
    </font>
    <font>
      <b/>
      <sz val="10"/>
      <color rgb="FF00000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Font="1"/>
    <xf numFmtId="0" fontId="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4" fontId="3" fillId="0" borderId="3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4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4" fontId="3" fillId="0" borderId="5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 vertical="center" wrapText="1" shrinkToFit="1"/>
    </xf>
    <xf numFmtId="0" fontId="0" fillId="0" borderId="1" xfId="0" applyBorder="1"/>
    <xf numFmtId="4" fontId="5" fillId="0" borderId="1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0" fillId="0" borderId="6" xfId="0" applyBorder="1"/>
    <xf numFmtId="4" fontId="0" fillId="0" borderId="0" xfId="0" applyNumberFormat="1"/>
    <xf numFmtId="0" fontId="3" fillId="0" borderId="7" xfId="0" applyFont="1" applyFill="1" applyBorder="1" applyAlignment="1">
      <alignment horizontal="left"/>
    </xf>
    <xf numFmtId="4" fontId="3" fillId="0" borderId="4" xfId="0" applyNumberFormat="1" applyFont="1" applyFill="1" applyBorder="1" applyAlignment="1">
      <alignment horizontal="right"/>
    </xf>
    <xf numFmtId="0" fontId="3" fillId="0" borderId="4" xfId="0" applyFont="1" applyFill="1" applyBorder="1" applyAlignment="1">
      <alignment horizontal="center"/>
    </xf>
    <xf numFmtId="0" fontId="0" fillId="0" borderId="0" xfId="0" applyAlignment="1">
      <alignment vertical="center" wrapText="1"/>
    </xf>
    <xf numFmtId="0" fontId="3" fillId="0" borderId="8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4" fontId="3" fillId="0" borderId="9" xfId="0" applyNumberFormat="1" applyFont="1" applyBorder="1" applyAlignment="1">
      <alignment horizontal="right"/>
    </xf>
    <xf numFmtId="4" fontId="3" fillId="0" borderId="1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4" fontId="5" fillId="0" borderId="2" xfId="0" applyNumberFormat="1" applyFont="1" applyBorder="1" applyAlignment="1">
      <alignment horizontal="right" vertical="center" wrapText="1"/>
    </xf>
    <xf numFmtId="4" fontId="3" fillId="0" borderId="3" xfId="0" applyNumberFormat="1" applyFont="1" applyFill="1" applyBorder="1" applyAlignment="1">
      <alignment horizontal="right"/>
    </xf>
    <xf numFmtId="4" fontId="3" fillId="0" borderId="9" xfId="0" applyNumberFormat="1" applyFont="1" applyFill="1" applyBorder="1" applyAlignment="1">
      <alignment horizontal="right"/>
    </xf>
    <xf numFmtId="4" fontId="3" fillId="0" borderId="10" xfId="0" applyNumberFormat="1" applyFont="1" applyBorder="1" applyAlignment="1">
      <alignment horizontal="right"/>
    </xf>
    <xf numFmtId="0" fontId="0" fillId="0" borderId="0" xfId="0" applyBorder="1"/>
    <xf numFmtId="0" fontId="3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4" fontId="3" fillId="0" borderId="11" xfId="0" applyNumberFormat="1" applyFont="1" applyBorder="1" applyAlignment="1">
      <alignment horizontal="right"/>
    </xf>
    <xf numFmtId="0" fontId="3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left"/>
    </xf>
    <xf numFmtId="1" fontId="0" fillId="0" borderId="0" xfId="0" applyNumberFormat="1"/>
    <xf numFmtId="0" fontId="1" fillId="0" borderId="0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s4.WS-RE/Documents/OU/Rozpo&#269;et/2019/Rozpo&#269;et_2019_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vydaje_porovnani"/>
      <sheetName val="pozemky_bytovky"/>
      <sheetName val="ZS"/>
      <sheetName val="MS"/>
      <sheetName val="Kultura_prispevky"/>
      <sheetName val="hasici"/>
    </sheetNames>
    <sheetDataSet>
      <sheetData sheetId="0">
        <row r="219">
          <cell r="C219" t="str">
            <v>Obecné příjmy a výdaje z finančních operací</v>
          </cell>
        </row>
        <row r="221">
          <cell r="C221" t="str">
            <v>Pojištění funkčně nespecifikované</v>
          </cell>
        </row>
        <row r="224">
          <cell r="C224" t="str">
            <v>Ostatní finanční operace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FF"/>
    <pageSetUpPr fitToPage="1"/>
  </sheetPr>
  <dimension ref="A1:M72"/>
  <sheetViews>
    <sheetView tabSelected="1" topLeftCell="A31" zoomScale="80" zoomScaleNormal="80" workbookViewId="0">
      <selection activeCell="C72" sqref="C72"/>
    </sheetView>
  </sheetViews>
  <sheetFormatPr defaultRowHeight="12.75" outlineLevelRow="1"/>
  <cols>
    <col min="1" max="1" width="10.42578125"/>
    <col min="2" max="2" width="50.140625"/>
    <col min="3" max="3" width="15.42578125" customWidth="1"/>
    <col min="4" max="4" width="14.140625" customWidth="1"/>
    <col min="5" max="5" width="15.28515625" customWidth="1"/>
    <col min="6" max="6" width="13.28515625" customWidth="1"/>
    <col min="7" max="9" width="8.7109375"/>
    <col min="10" max="10" width="11.7109375" bestFit="1" customWidth="1"/>
    <col min="11" max="11" width="12.7109375" bestFit="1" customWidth="1"/>
    <col min="12" max="1026" width="8.7109375"/>
  </cols>
  <sheetData>
    <row r="1" spans="1:6" ht="12" customHeight="1">
      <c r="A1" s="1" t="s">
        <v>0</v>
      </c>
    </row>
    <row r="2" spans="1:6" ht="21" customHeight="1">
      <c r="A2" s="43" t="s">
        <v>74</v>
      </c>
      <c r="B2" s="43"/>
      <c r="C2" s="43"/>
      <c r="D2" s="31"/>
    </row>
    <row r="3" spans="1:6" ht="21" customHeight="1">
      <c r="A3" s="2" t="s">
        <v>1</v>
      </c>
      <c r="B3" s="2"/>
      <c r="C3" s="3"/>
      <c r="D3" s="3"/>
    </row>
    <row r="4" spans="1:6" ht="21" customHeight="1">
      <c r="A4" s="44"/>
      <c r="B4" s="45"/>
      <c r="C4" s="45"/>
      <c r="D4" s="45"/>
      <c r="E4" s="45"/>
    </row>
    <row r="5" spans="1:6" ht="13.5" thickBot="1"/>
    <row r="6" spans="1:6" ht="12.75" customHeight="1" thickBot="1">
      <c r="A6" s="4" t="s">
        <v>2</v>
      </c>
      <c r="B6" s="4" t="s">
        <v>3</v>
      </c>
      <c r="C6" s="4" t="s">
        <v>55</v>
      </c>
      <c r="D6" s="4" t="s">
        <v>70</v>
      </c>
      <c r="E6" s="4" t="s">
        <v>56</v>
      </c>
      <c r="F6" s="4" t="s">
        <v>69</v>
      </c>
    </row>
    <row r="7" spans="1:6" ht="12.95" customHeight="1" outlineLevel="1">
      <c r="A7" s="5" t="s">
        <v>4</v>
      </c>
      <c r="B7" s="6" t="s">
        <v>5</v>
      </c>
      <c r="C7" s="7">
        <v>12800000</v>
      </c>
      <c r="D7" s="7">
        <v>10737500</v>
      </c>
      <c r="E7" s="7">
        <f>D7*1.02</f>
        <v>10952250</v>
      </c>
      <c r="F7" s="7">
        <f>E7*1.02</f>
        <v>11171295</v>
      </c>
    </row>
    <row r="8" spans="1:6" ht="12.95" customHeight="1" outlineLevel="1">
      <c r="A8" s="8" t="s">
        <v>6</v>
      </c>
      <c r="B8" s="9" t="s">
        <v>7</v>
      </c>
      <c r="C8" s="10">
        <v>126200</v>
      </c>
      <c r="D8" s="7">
        <v>130000</v>
      </c>
      <c r="E8" s="7">
        <f t="shared" ref="E8:E14" si="0">D8*1.02</f>
        <v>132600</v>
      </c>
      <c r="F8" s="7">
        <f t="shared" ref="E8:F18" si="1">E8*1.02</f>
        <v>135252</v>
      </c>
    </row>
    <row r="9" spans="1:6" ht="12.95" customHeight="1" outlineLevel="1">
      <c r="A9" s="8" t="s">
        <v>8</v>
      </c>
      <c r="B9" s="9" t="s">
        <v>9</v>
      </c>
      <c r="C9" s="10">
        <v>48000</v>
      </c>
      <c r="D9" s="7">
        <v>48000</v>
      </c>
      <c r="E9" s="7">
        <f t="shared" si="0"/>
        <v>48960</v>
      </c>
      <c r="F9" s="7">
        <f t="shared" si="1"/>
        <v>49939.200000000004</v>
      </c>
    </row>
    <row r="10" spans="1:6" ht="12.95" customHeight="1" outlineLevel="1">
      <c r="A10" s="8">
        <v>3412</v>
      </c>
      <c r="B10" s="9" t="s">
        <v>60</v>
      </c>
      <c r="C10" s="10">
        <v>34000</v>
      </c>
      <c r="D10" s="7">
        <v>35000</v>
      </c>
      <c r="E10" s="7">
        <f t="shared" si="0"/>
        <v>35700</v>
      </c>
      <c r="F10" s="7">
        <f t="shared" si="1"/>
        <v>36414</v>
      </c>
    </row>
    <row r="11" spans="1:6" ht="12.95" customHeight="1" outlineLevel="1">
      <c r="A11" s="8" t="s">
        <v>12</v>
      </c>
      <c r="B11" s="9" t="s">
        <v>13</v>
      </c>
      <c r="C11" s="10">
        <v>730000</v>
      </c>
      <c r="D11" s="7">
        <v>670000</v>
      </c>
      <c r="E11" s="7">
        <f t="shared" si="0"/>
        <v>683400</v>
      </c>
      <c r="F11" s="7">
        <f t="shared" si="1"/>
        <v>697068</v>
      </c>
    </row>
    <row r="12" spans="1:6" ht="12.95" customHeight="1" outlineLevel="1">
      <c r="A12" s="8" t="s">
        <v>14</v>
      </c>
      <c r="B12" s="9" t="s">
        <v>15</v>
      </c>
      <c r="C12" s="10">
        <v>14000</v>
      </c>
      <c r="D12" s="7">
        <v>15000</v>
      </c>
      <c r="E12" s="7">
        <f t="shared" si="0"/>
        <v>15300</v>
      </c>
      <c r="F12" s="7">
        <f t="shared" si="1"/>
        <v>15606</v>
      </c>
    </row>
    <row r="13" spans="1:6" ht="12.95" customHeight="1" outlineLevel="1">
      <c r="A13" s="8" t="s">
        <v>16</v>
      </c>
      <c r="B13" s="9" t="s">
        <v>17</v>
      </c>
      <c r="C13" s="10">
        <v>93500</v>
      </c>
      <c r="D13" s="7">
        <v>62000</v>
      </c>
      <c r="E13" s="7">
        <f t="shared" si="1"/>
        <v>63240</v>
      </c>
      <c r="F13" s="7">
        <f t="shared" si="1"/>
        <v>64504.800000000003</v>
      </c>
    </row>
    <row r="14" spans="1:6" ht="12.95" customHeight="1" outlineLevel="1">
      <c r="A14" s="8" t="s">
        <v>18</v>
      </c>
      <c r="B14" s="9" t="s">
        <v>19</v>
      </c>
      <c r="C14" s="10">
        <v>3200</v>
      </c>
      <c r="D14" s="7">
        <v>3000</v>
      </c>
      <c r="E14" s="7">
        <f t="shared" si="0"/>
        <v>3060</v>
      </c>
      <c r="F14" s="7">
        <f t="shared" si="1"/>
        <v>3121.2000000000003</v>
      </c>
    </row>
    <row r="15" spans="1:6" ht="12.95" customHeight="1" outlineLevel="1">
      <c r="A15" s="8">
        <v>3725</v>
      </c>
      <c r="B15" s="9" t="s">
        <v>59</v>
      </c>
      <c r="C15" s="10">
        <v>132000</v>
      </c>
      <c r="D15" s="7">
        <v>153000</v>
      </c>
      <c r="E15" s="7">
        <f>D15*1.02</f>
        <v>156060</v>
      </c>
      <c r="F15" s="7">
        <f t="shared" si="1"/>
        <v>159181.20000000001</v>
      </c>
    </row>
    <row r="16" spans="1:6" ht="12.95" customHeight="1" outlineLevel="1">
      <c r="A16" s="8" t="s">
        <v>20</v>
      </c>
      <c r="B16" s="9" t="s">
        <v>21</v>
      </c>
      <c r="C16" s="10">
        <v>83000</v>
      </c>
      <c r="D16" s="7">
        <v>82000</v>
      </c>
      <c r="E16" s="7">
        <f>D16*1.02</f>
        <v>83640</v>
      </c>
      <c r="F16" s="7">
        <f t="shared" si="1"/>
        <v>85312.8</v>
      </c>
    </row>
    <row r="17" spans="1:13" ht="12.95" customHeight="1" outlineLevel="1">
      <c r="A17" s="11">
        <v>6221</v>
      </c>
      <c r="B17" s="12" t="s">
        <v>61</v>
      </c>
      <c r="C17" s="13">
        <v>190200</v>
      </c>
      <c r="D17" s="10">
        <v>0</v>
      </c>
      <c r="E17" s="7">
        <f>D17*1.02</f>
        <v>0</v>
      </c>
      <c r="F17" s="7">
        <f t="shared" si="1"/>
        <v>0</v>
      </c>
      <c r="I17" s="42"/>
    </row>
    <row r="18" spans="1:13" ht="12.95" customHeight="1" outlineLevel="1" thickBot="1">
      <c r="A18" s="11">
        <v>6330</v>
      </c>
      <c r="B18" s="12" t="s">
        <v>22</v>
      </c>
      <c r="C18" s="13">
        <v>531000</v>
      </c>
      <c r="D18" s="35">
        <v>0</v>
      </c>
      <c r="E18" s="7">
        <f>D18*1.02</f>
        <v>0</v>
      </c>
      <c r="F18" s="7">
        <f t="shared" si="1"/>
        <v>0</v>
      </c>
    </row>
    <row r="19" spans="1:13" ht="24.75" customHeight="1" thickBot="1">
      <c r="A19" s="14" t="s">
        <v>23</v>
      </c>
      <c r="B19" s="15"/>
      <c r="C19" s="16">
        <f>SUM(C7:C18)</f>
        <v>14785100</v>
      </c>
      <c r="D19" s="32">
        <f>SUM(D7:D18)</f>
        <v>11935500</v>
      </c>
      <c r="E19" s="17">
        <f>SUM(E7:E18)</f>
        <v>12174210</v>
      </c>
      <c r="F19" s="17">
        <f>SUM(F7:F18)</f>
        <v>12417694.199999999</v>
      </c>
    </row>
    <row r="20" spans="1:13" ht="19.5" customHeight="1" thickBot="1">
      <c r="L20" s="26"/>
      <c r="M20" s="26"/>
    </row>
    <row r="21" spans="1:13" ht="12.75" customHeight="1" thickBot="1">
      <c r="A21" s="4" t="s">
        <v>2</v>
      </c>
      <c r="B21" s="18" t="s">
        <v>3</v>
      </c>
      <c r="C21" s="4" t="str">
        <f>C6</f>
        <v>Rok 2023</v>
      </c>
      <c r="D21" s="4" t="s">
        <v>70</v>
      </c>
      <c r="E21" s="4" t="str">
        <f>E6</f>
        <v>Rok 2025</v>
      </c>
      <c r="F21" s="4" t="str">
        <f>F6</f>
        <v>Rok 2026</v>
      </c>
      <c r="L21" s="26"/>
      <c r="M21" s="26"/>
    </row>
    <row r="22" spans="1:13" ht="12.95" customHeight="1" outlineLevel="1">
      <c r="A22" s="8" t="s">
        <v>24</v>
      </c>
      <c r="B22" s="19" t="s">
        <v>25</v>
      </c>
      <c r="C22" s="10">
        <v>40000</v>
      </c>
      <c r="D22" s="7">
        <v>70000</v>
      </c>
      <c r="E22" s="7">
        <f t="shared" ref="E22:E42" si="2">D22*1.02</f>
        <v>71400</v>
      </c>
      <c r="F22" s="7">
        <f t="shared" ref="F22" si="3">E22*1.02</f>
        <v>72828</v>
      </c>
      <c r="L22" s="26"/>
      <c r="M22" s="26"/>
    </row>
    <row r="23" spans="1:13" ht="12.95" customHeight="1" outlineLevel="1">
      <c r="A23" s="8" t="s">
        <v>26</v>
      </c>
      <c r="B23" s="19" t="s">
        <v>27</v>
      </c>
      <c r="C23" s="10">
        <v>100000</v>
      </c>
      <c r="D23" s="7">
        <v>75000</v>
      </c>
      <c r="E23" s="7">
        <f t="shared" si="2"/>
        <v>76500</v>
      </c>
      <c r="F23" s="7">
        <f t="shared" ref="F23" si="4">E23*1.02</f>
        <v>78030</v>
      </c>
      <c r="L23" s="26"/>
      <c r="M23" s="26"/>
    </row>
    <row r="24" spans="1:13" ht="12.95" customHeight="1" outlineLevel="1">
      <c r="A24" s="8">
        <v>2292</v>
      </c>
      <c r="B24" s="19" t="s">
        <v>62</v>
      </c>
      <c r="C24" s="10">
        <v>170000</v>
      </c>
      <c r="D24" s="7">
        <v>160000</v>
      </c>
      <c r="E24" s="7">
        <f t="shared" si="2"/>
        <v>163200</v>
      </c>
      <c r="F24" s="7">
        <f t="shared" ref="F24" si="5">E24*1.02</f>
        <v>166464</v>
      </c>
      <c r="L24" s="26"/>
      <c r="M24" s="26"/>
    </row>
    <row r="25" spans="1:13" ht="12.95" customHeight="1" outlineLevel="1">
      <c r="A25" s="8" t="s">
        <v>28</v>
      </c>
      <c r="B25" s="19" t="s">
        <v>29</v>
      </c>
      <c r="C25" s="10">
        <v>70000</v>
      </c>
      <c r="D25" s="7">
        <v>80000</v>
      </c>
      <c r="E25" s="7">
        <f t="shared" si="2"/>
        <v>81600</v>
      </c>
      <c r="F25" s="7">
        <f t="shared" ref="F25" si="6">E25*1.02</f>
        <v>83232</v>
      </c>
      <c r="L25" s="26"/>
      <c r="M25" s="26"/>
    </row>
    <row r="26" spans="1:13" ht="12.95" customHeight="1" outlineLevel="1">
      <c r="A26" s="8" t="s">
        <v>30</v>
      </c>
      <c r="B26" s="19" t="s">
        <v>31</v>
      </c>
      <c r="C26" s="24">
        <v>270000</v>
      </c>
      <c r="D26" s="33">
        <v>170000</v>
      </c>
      <c r="E26" s="7">
        <f t="shared" si="2"/>
        <v>173400</v>
      </c>
      <c r="F26" s="7">
        <f t="shared" ref="F26" si="7">E26*1.02</f>
        <v>176868</v>
      </c>
      <c r="L26" s="26"/>
      <c r="M26" s="26"/>
    </row>
    <row r="27" spans="1:13" ht="12.95" customHeight="1" outlineLevel="1">
      <c r="A27" s="8">
        <v>2333</v>
      </c>
      <c r="B27" s="19" t="s">
        <v>54</v>
      </c>
      <c r="C27" s="24">
        <v>95000</v>
      </c>
      <c r="D27" s="33">
        <v>5000</v>
      </c>
      <c r="E27" s="7">
        <f t="shared" si="2"/>
        <v>5100</v>
      </c>
      <c r="F27" s="7">
        <f t="shared" ref="F27" si="8">E27*1.02</f>
        <v>5202</v>
      </c>
      <c r="L27" s="26"/>
      <c r="M27" s="26"/>
    </row>
    <row r="28" spans="1:13" ht="12.95" customHeight="1" outlineLevel="1">
      <c r="A28" s="8" t="s">
        <v>32</v>
      </c>
      <c r="B28" s="19" t="s">
        <v>33</v>
      </c>
      <c r="C28" s="10">
        <v>1156000</v>
      </c>
      <c r="D28" s="7">
        <v>720000</v>
      </c>
      <c r="E28" s="7">
        <f t="shared" si="2"/>
        <v>734400</v>
      </c>
      <c r="F28" s="7">
        <f t="shared" ref="F28" si="9">E28*1.02</f>
        <v>749088</v>
      </c>
      <c r="L28" s="26"/>
      <c r="M28" s="26"/>
    </row>
    <row r="29" spans="1:13" ht="12.95" customHeight="1" outlineLevel="1">
      <c r="A29" s="8" t="s">
        <v>34</v>
      </c>
      <c r="B29" s="19" t="s">
        <v>35</v>
      </c>
      <c r="C29" s="24">
        <v>1512000</v>
      </c>
      <c r="D29" s="33">
        <v>1679000</v>
      </c>
      <c r="E29" s="7">
        <f t="shared" si="2"/>
        <v>1712580</v>
      </c>
      <c r="F29" s="7">
        <f t="shared" ref="F29" si="10">E29*1.02</f>
        <v>1746831.6</v>
      </c>
      <c r="L29" s="26"/>
      <c r="M29" s="26"/>
    </row>
    <row r="30" spans="1:13" ht="12.95" customHeight="1" outlineLevel="1">
      <c r="A30" s="8">
        <v>3322</v>
      </c>
      <c r="B30" s="19" t="s">
        <v>50</v>
      </c>
      <c r="C30" s="24">
        <v>10000</v>
      </c>
      <c r="D30" s="33">
        <v>25000</v>
      </c>
      <c r="E30" s="7">
        <f t="shared" si="2"/>
        <v>25500</v>
      </c>
      <c r="F30" s="7">
        <f t="shared" ref="F30" si="11">E30*1.02</f>
        <v>26010</v>
      </c>
      <c r="L30" s="26"/>
      <c r="M30" s="26"/>
    </row>
    <row r="31" spans="1:13" ht="12.95" customHeight="1" outlineLevel="1">
      <c r="A31" s="8">
        <v>3341</v>
      </c>
      <c r="B31" s="19" t="s">
        <v>47</v>
      </c>
      <c r="C31" s="10">
        <v>0</v>
      </c>
      <c r="D31" s="7">
        <v>5000</v>
      </c>
      <c r="E31" s="7">
        <f t="shared" si="2"/>
        <v>5100</v>
      </c>
      <c r="F31" s="7">
        <f t="shared" ref="F31" si="12">E31*1.02</f>
        <v>5202</v>
      </c>
      <c r="L31" s="26"/>
      <c r="M31" s="26"/>
    </row>
    <row r="32" spans="1:13" ht="12.95" customHeight="1" outlineLevel="1">
      <c r="A32" s="8" t="s">
        <v>36</v>
      </c>
      <c r="B32" s="19" t="s">
        <v>37</v>
      </c>
      <c r="C32" s="10">
        <v>36000</v>
      </c>
      <c r="D32" s="7">
        <v>57500</v>
      </c>
      <c r="E32" s="7">
        <f t="shared" si="2"/>
        <v>58650</v>
      </c>
      <c r="F32" s="7">
        <f t="shared" ref="F32" si="13">E32*1.02</f>
        <v>59823</v>
      </c>
      <c r="L32" s="26"/>
      <c r="M32" s="26"/>
    </row>
    <row r="33" spans="1:13" ht="12.95" customHeight="1" outlineLevel="1">
      <c r="A33" s="8" t="s">
        <v>38</v>
      </c>
      <c r="B33" s="19" t="s">
        <v>39</v>
      </c>
      <c r="C33" s="10">
        <v>650000</v>
      </c>
      <c r="D33" s="7">
        <v>112900</v>
      </c>
      <c r="E33" s="7">
        <f t="shared" si="2"/>
        <v>115158</v>
      </c>
      <c r="F33" s="7">
        <f t="shared" ref="F33" si="14">E33*1.02</f>
        <v>117461.16</v>
      </c>
      <c r="L33" s="26"/>
      <c r="M33" s="26"/>
    </row>
    <row r="34" spans="1:13" ht="12.95" customHeight="1" outlineLevel="1">
      <c r="A34" s="8" t="s">
        <v>10</v>
      </c>
      <c r="B34" s="19" t="s">
        <v>11</v>
      </c>
      <c r="C34" s="10">
        <v>44100</v>
      </c>
      <c r="D34" s="7">
        <v>43000</v>
      </c>
      <c r="E34" s="7">
        <f t="shared" si="2"/>
        <v>43860</v>
      </c>
      <c r="F34" s="7">
        <f t="shared" ref="F34" si="15">E34*1.02</f>
        <v>44737.200000000004</v>
      </c>
      <c r="L34" s="26"/>
      <c r="M34" s="26"/>
    </row>
    <row r="35" spans="1:13" ht="12.95" customHeight="1" outlineLevel="1">
      <c r="A35" s="8" t="s">
        <v>12</v>
      </c>
      <c r="B35" s="19" t="s">
        <v>13</v>
      </c>
      <c r="C35" s="10">
        <v>270000</v>
      </c>
      <c r="D35" s="7">
        <v>290000</v>
      </c>
      <c r="E35" s="7">
        <f t="shared" si="2"/>
        <v>295800</v>
      </c>
      <c r="F35" s="7">
        <f t="shared" ref="F35" si="16">E35*1.02</f>
        <v>301716</v>
      </c>
      <c r="L35" s="26"/>
      <c r="M35" s="26"/>
    </row>
    <row r="36" spans="1:13" ht="12.95" customHeight="1" outlineLevel="1">
      <c r="A36" s="8" t="s">
        <v>40</v>
      </c>
      <c r="B36" s="19" t="s">
        <v>41</v>
      </c>
      <c r="C36" s="10">
        <v>350000</v>
      </c>
      <c r="D36" s="7">
        <v>148000</v>
      </c>
      <c r="E36" s="7">
        <f t="shared" si="2"/>
        <v>150960</v>
      </c>
      <c r="F36" s="7">
        <f t="shared" ref="F36" si="17">E36*1.02</f>
        <v>153979.20000000001</v>
      </c>
      <c r="L36" s="26"/>
      <c r="M36" s="26"/>
    </row>
    <row r="37" spans="1:13" ht="12.95" customHeight="1" outlineLevel="1">
      <c r="A37" s="8" t="s">
        <v>14</v>
      </c>
      <c r="B37" s="23" t="s">
        <v>15</v>
      </c>
      <c r="C37" s="24">
        <v>0</v>
      </c>
      <c r="D37" s="33">
        <v>24000</v>
      </c>
      <c r="E37" s="7">
        <f t="shared" si="2"/>
        <v>24480</v>
      </c>
      <c r="F37" s="7">
        <f t="shared" ref="F37" si="18">E37*1.02</f>
        <v>24969.600000000002</v>
      </c>
      <c r="L37" s="26"/>
      <c r="M37" s="26"/>
    </row>
    <row r="38" spans="1:13" ht="12.95" customHeight="1" outlineLevel="1">
      <c r="A38" s="25">
        <v>3639</v>
      </c>
      <c r="B38" s="23" t="s">
        <v>17</v>
      </c>
      <c r="C38" s="24">
        <v>350000</v>
      </c>
      <c r="D38" s="33">
        <v>57300</v>
      </c>
      <c r="E38" s="7">
        <f t="shared" si="2"/>
        <v>58446</v>
      </c>
      <c r="F38" s="7">
        <f t="shared" ref="F38" si="19">E38*1.02</f>
        <v>59614.92</v>
      </c>
      <c r="L38" s="26"/>
      <c r="M38" s="26"/>
    </row>
    <row r="39" spans="1:13" ht="12.95" customHeight="1" outlineLevel="1">
      <c r="A39" s="25">
        <v>3721</v>
      </c>
      <c r="B39" s="23" t="s">
        <v>48</v>
      </c>
      <c r="C39" s="24">
        <v>30000</v>
      </c>
      <c r="D39" s="33">
        <v>50000</v>
      </c>
      <c r="E39" s="7">
        <f t="shared" si="2"/>
        <v>51000</v>
      </c>
      <c r="F39" s="7">
        <f t="shared" ref="F39" si="20">E39*1.02</f>
        <v>52020</v>
      </c>
      <c r="L39" s="26"/>
      <c r="M39" s="26"/>
    </row>
    <row r="40" spans="1:13" ht="12.95" customHeight="1" outlineLevel="1">
      <c r="A40" s="25" t="s">
        <v>18</v>
      </c>
      <c r="B40" s="23" t="s">
        <v>19</v>
      </c>
      <c r="C40" s="24">
        <v>500000</v>
      </c>
      <c r="D40" s="33">
        <v>553000</v>
      </c>
      <c r="E40" s="7">
        <f t="shared" si="2"/>
        <v>564060</v>
      </c>
      <c r="F40" s="7">
        <f t="shared" ref="F40:F42" si="21">E40*1.02</f>
        <v>575341.19999999995</v>
      </c>
      <c r="L40" s="26"/>
      <c r="M40" s="26"/>
    </row>
    <row r="41" spans="1:13" ht="12.95" customHeight="1" outlineLevel="1">
      <c r="A41" s="25">
        <v>3723</v>
      </c>
      <c r="B41" s="23" t="s">
        <v>58</v>
      </c>
      <c r="C41" s="24">
        <v>50000</v>
      </c>
      <c r="D41" s="33">
        <v>61000</v>
      </c>
      <c r="E41" s="7">
        <f t="shared" si="2"/>
        <v>62220</v>
      </c>
      <c r="F41" s="7">
        <f t="shared" si="21"/>
        <v>63464.4</v>
      </c>
      <c r="L41" s="26"/>
      <c r="M41" s="26"/>
    </row>
    <row r="42" spans="1:13" ht="12.95" customHeight="1" outlineLevel="1">
      <c r="A42" s="25">
        <v>3725</v>
      </c>
      <c r="B42" s="23" t="s">
        <v>59</v>
      </c>
      <c r="C42" s="24">
        <v>500000</v>
      </c>
      <c r="D42" s="33">
        <v>554000</v>
      </c>
      <c r="E42" s="7">
        <f t="shared" si="2"/>
        <v>565080</v>
      </c>
      <c r="F42" s="7">
        <f t="shared" si="21"/>
        <v>576381.6</v>
      </c>
      <c r="L42" s="26"/>
      <c r="M42" s="26"/>
    </row>
    <row r="43" spans="1:13" ht="12.95" customHeight="1" outlineLevel="1">
      <c r="A43" s="25">
        <v>3744</v>
      </c>
      <c r="B43" s="23" t="s">
        <v>71</v>
      </c>
      <c r="C43" s="24">
        <v>6402</v>
      </c>
      <c r="D43" s="33">
        <v>6500</v>
      </c>
      <c r="E43" s="7">
        <v>6500</v>
      </c>
      <c r="F43" s="7">
        <v>6500</v>
      </c>
      <c r="L43" s="26"/>
      <c r="M43" s="26"/>
    </row>
    <row r="44" spans="1:13" ht="12.95" customHeight="1" outlineLevel="1">
      <c r="A44" s="25">
        <v>3745</v>
      </c>
      <c r="B44" s="23" t="s">
        <v>49</v>
      </c>
      <c r="C44" s="24">
        <v>1420000</v>
      </c>
      <c r="D44" s="33">
        <v>240000</v>
      </c>
      <c r="E44" s="7">
        <f>D44*1.02</f>
        <v>244800</v>
      </c>
      <c r="F44" s="7">
        <f t="shared" ref="F44" si="22">E44*1.02</f>
        <v>249696</v>
      </c>
      <c r="L44" s="26"/>
      <c r="M44" s="26"/>
    </row>
    <row r="45" spans="1:13" ht="12.95" customHeight="1" outlineLevel="1">
      <c r="A45" s="25">
        <v>5213</v>
      </c>
      <c r="B45" s="23" t="s">
        <v>63</v>
      </c>
      <c r="C45" s="24">
        <v>5000</v>
      </c>
      <c r="D45" s="33">
        <f t="shared" ref="D45:D50" si="23">SUM(C45)</f>
        <v>5000</v>
      </c>
      <c r="E45" s="7">
        <v>5000</v>
      </c>
      <c r="F45" s="7">
        <v>5000</v>
      </c>
      <c r="L45" s="26"/>
      <c r="M45" s="26"/>
    </row>
    <row r="46" spans="1:13" ht="12.95" customHeight="1" outlineLevel="1">
      <c r="A46" s="25" t="s">
        <v>42</v>
      </c>
      <c r="B46" s="23" t="s">
        <v>43</v>
      </c>
      <c r="C46" s="24">
        <v>350000</v>
      </c>
      <c r="D46" s="33">
        <v>249000</v>
      </c>
      <c r="E46" s="7">
        <f>D46*1.02</f>
        <v>253980</v>
      </c>
      <c r="F46" s="7">
        <f t="shared" ref="F46" si="24">E46*1.02</f>
        <v>259059.6</v>
      </c>
      <c r="L46" s="26"/>
      <c r="M46" s="26"/>
    </row>
    <row r="47" spans="1:13" ht="12.95" customHeight="1" outlineLevel="1">
      <c r="A47" s="25" t="s">
        <v>44</v>
      </c>
      <c r="B47" s="23" t="s">
        <v>45</v>
      </c>
      <c r="C47" s="24">
        <v>1260000</v>
      </c>
      <c r="D47" s="33">
        <v>1333000</v>
      </c>
      <c r="E47" s="7">
        <f>D47*1.02</f>
        <v>1359660</v>
      </c>
      <c r="F47" s="7">
        <f t="shared" ref="F47" si="25">E47*1.02</f>
        <v>1386853.2</v>
      </c>
      <c r="L47" s="26"/>
      <c r="M47" s="26"/>
    </row>
    <row r="48" spans="1:13" ht="12.95" customHeight="1" outlineLevel="1">
      <c r="A48" s="25">
        <v>6118</v>
      </c>
      <c r="B48" s="23" t="s">
        <v>64</v>
      </c>
      <c r="C48" s="24">
        <v>38600</v>
      </c>
      <c r="D48" s="33">
        <v>0</v>
      </c>
      <c r="E48" s="7">
        <v>0</v>
      </c>
      <c r="F48" s="7">
        <f t="shared" ref="F48" si="26">E48*1.02</f>
        <v>0</v>
      </c>
      <c r="L48" s="26"/>
      <c r="M48" s="26"/>
    </row>
    <row r="49" spans="1:13" ht="12.95" customHeight="1" outlineLevel="1">
      <c r="A49" s="25" t="s">
        <v>20</v>
      </c>
      <c r="B49" s="23" t="s">
        <v>21</v>
      </c>
      <c r="C49" s="24">
        <v>3050000</v>
      </c>
      <c r="D49" s="33">
        <v>5081300</v>
      </c>
      <c r="E49" s="7">
        <f t="shared" ref="E49:E53" si="27">D49*1.02</f>
        <v>5182926</v>
      </c>
      <c r="F49" s="7">
        <f t="shared" ref="F49" si="28">E49*1.02</f>
        <v>5286584.5200000005</v>
      </c>
      <c r="L49" s="26"/>
      <c r="M49" s="26"/>
    </row>
    <row r="50" spans="1:13" ht="12.95" customHeight="1" outlineLevel="1">
      <c r="A50" s="25">
        <v>6310</v>
      </c>
      <c r="B50" s="23" t="str">
        <f>[1]vydaje_porovnani!$C$219</f>
        <v>Obecné příjmy a výdaje z finančních operací</v>
      </c>
      <c r="C50" s="24">
        <v>6000</v>
      </c>
      <c r="D50" s="33">
        <f t="shared" si="23"/>
        <v>6000</v>
      </c>
      <c r="E50" s="7">
        <f t="shared" si="27"/>
        <v>6120</v>
      </c>
      <c r="F50" s="7">
        <f t="shared" ref="F50" si="29">E50*1.02</f>
        <v>6242.4000000000005</v>
      </c>
      <c r="L50" s="26"/>
      <c r="M50" s="26"/>
    </row>
    <row r="51" spans="1:13" ht="12.95" customHeight="1" outlineLevel="1">
      <c r="A51" s="25">
        <v>6320</v>
      </c>
      <c r="B51" s="23" t="str">
        <f>[1]vydaje_porovnani!$C$221</f>
        <v>Pojištění funkčně nespecifikované</v>
      </c>
      <c r="C51" s="24">
        <v>65000</v>
      </c>
      <c r="D51" s="33">
        <v>75000</v>
      </c>
      <c r="E51" s="7">
        <f t="shared" si="27"/>
        <v>76500</v>
      </c>
      <c r="F51" s="7">
        <f t="shared" ref="F51:F52" si="30">E51*1.02</f>
        <v>78030</v>
      </c>
      <c r="L51" s="26"/>
      <c r="M51" s="26"/>
    </row>
    <row r="52" spans="1:13" ht="12.95" customHeight="1" outlineLevel="1">
      <c r="A52" s="25">
        <v>6330</v>
      </c>
      <c r="B52" s="23" t="s">
        <v>65</v>
      </c>
      <c r="C52" s="24">
        <v>531000</v>
      </c>
      <c r="D52" s="33">
        <v>0</v>
      </c>
      <c r="E52" s="7">
        <f t="shared" si="27"/>
        <v>0</v>
      </c>
      <c r="F52" s="7">
        <f t="shared" si="30"/>
        <v>0</v>
      </c>
      <c r="L52" s="26"/>
      <c r="M52" s="26"/>
    </row>
    <row r="53" spans="1:13" ht="12.95" customHeight="1" outlineLevel="1">
      <c r="A53" s="25">
        <v>6399</v>
      </c>
      <c r="B53" s="23" t="str">
        <f>[1]vydaje_porovnani!$C$224</f>
        <v>Ostatní finanční operace</v>
      </c>
      <c r="C53" s="24">
        <v>130720</v>
      </c>
      <c r="D53" s="33">
        <v>0</v>
      </c>
      <c r="E53" s="7">
        <f t="shared" si="27"/>
        <v>0</v>
      </c>
      <c r="F53" s="7">
        <f t="shared" ref="F53" si="31">E53*1.02</f>
        <v>0</v>
      </c>
      <c r="L53" s="26"/>
      <c r="M53" s="26"/>
    </row>
    <row r="54" spans="1:13" ht="12.95" customHeight="1" outlineLevel="1" thickBot="1">
      <c r="A54" s="27">
        <v>6402</v>
      </c>
      <c r="B54" s="28" t="s">
        <v>66</v>
      </c>
      <c r="C54" s="30">
        <v>6669</v>
      </c>
      <c r="D54" s="34">
        <v>0</v>
      </c>
      <c r="E54" s="29">
        <v>0</v>
      </c>
      <c r="F54" s="29">
        <v>0</v>
      </c>
      <c r="L54" s="26"/>
      <c r="M54" s="26"/>
    </row>
    <row r="55" spans="1:13" ht="24.75" customHeight="1" thickBot="1">
      <c r="A55" s="20" t="s">
        <v>46</v>
      </c>
      <c r="B55" s="21"/>
      <c r="C55" s="17">
        <f>SUM(C22:C54)</f>
        <v>13072491</v>
      </c>
      <c r="D55" s="17">
        <f>SUM(D22:D54)</f>
        <v>11935500</v>
      </c>
      <c r="E55" s="17">
        <f>SUM(E22:E53)</f>
        <v>12173980</v>
      </c>
      <c r="F55" s="17">
        <f>SUM(F22:F53)</f>
        <v>12417229.600000001</v>
      </c>
      <c r="L55" s="26"/>
      <c r="M55" s="26"/>
    </row>
    <row r="56" spans="1:13" ht="14.1" customHeight="1" thickBot="1">
      <c r="C56" s="22"/>
      <c r="D56" s="22"/>
      <c r="I56" s="36"/>
      <c r="L56" s="26"/>
      <c r="M56" s="26"/>
    </row>
    <row r="57" spans="1:13" ht="14.1" customHeight="1" thickBot="1">
      <c r="A57" s="4" t="s">
        <v>57</v>
      </c>
      <c r="B57" s="18" t="s">
        <v>3</v>
      </c>
      <c r="C57" s="4" t="str">
        <f>C6</f>
        <v>Rok 2023</v>
      </c>
      <c r="D57" s="4" t="s">
        <v>70</v>
      </c>
      <c r="E57" s="4" t="str">
        <f>E6</f>
        <v>Rok 2025</v>
      </c>
      <c r="F57" s="4" t="str">
        <f>F6</f>
        <v>Rok 2026</v>
      </c>
      <c r="L57" s="26"/>
      <c r="M57" s="26"/>
    </row>
    <row r="58" spans="1:13" ht="14.1" customHeight="1">
      <c r="A58" s="37">
        <v>8511</v>
      </c>
      <c r="B58" s="38" t="s">
        <v>52</v>
      </c>
      <c r="C58" s="39">
        <f>C55-C19</f>
        <v>-1712609</v>
      </c>
      <c r="D58" s="39">
        <v>0</v>
      </c>
      <c r="E58" s="39">
        <f>E18-E54</f>
        <v>0</v>
      </c>
      <c r="F58" s="39">
        <f>F18-F54</f>
        <v>0</v>
      </c>
      <c r="L58" s="26"/>
      <c r="M58" s="26"/>
    </row>
    <row r="59" spans="1:13" ht="14.1" customHeight="1" thickBot="1">
      <c r="A59" s="40">
        <v>8901</v>
      </c>
      <c r="B59" s="41" t="s">
        <v>72</v>
      </c>
      <c r="C59" s="35">
        <v>21000</v>
      </c>
      <c r="D59" s="35">
        <v>0</v>
      </c>
      <c r="E59" s="35">
        <v>0</v>
      </c>
      <c r="F59" s="35">
        <v>0</v>
      </c>
      <c r="L59" s="26"/>
      <c r="M59" s="26"/>
    </row>
    <row r="60" spans="1:13" ht="24.75" thickBot="1">
      <c r="A60" s="20" t="s">
        <v>51</v>
      </c>
      <c r="B60" s="21"/>
      <c r="C60" s="16">
        <f>SUM(C58:C59)</f>
        <v>-1691609</v>
      </c>
      <c r="D60" s="16">
        <f>SUM(D58:D59)</f>
        <v>0</v>
      </c>
      <c r="E60" s="16">
        <f t="shared" ref="E60" si="32">SUM(E59)</f>
        <v>0</v>
      </c>
      <c r="F60" s="16">
        <f t="shared" ref="F60" si="33">SUM(F59)</f>
        <v>0</v>
      </c>
    </row>
    <row r="61" spans="1:13" ht="14.1" customHeight="1">
      <c r="C61" s="22"/>
      <c r="D61" s="22"/>
    </row>
    <row r="62" spans="1:13" ht="14.85" customHeight="1" outlineLevel="1">
      <c r="A62" s="46" t="s">
        <v>68</v>
      </c>
      <c r="B62" s="46"/>
      <c r="C62" s="46"/>
      <c r="D62" s="46"/>
      <c r="E62" s="46"/>
    </row>
    <row r="63" spans="1:13" ht="16.7" customHeight="1">
      <c r="A63" s="46"/>
      <c r="B63" s="46"/>
      <c r="C63" s="46"/>
      <c r="D63" s="46"/>
      <c r="E63" s="46"/>
    </row>
    <row r="64" spans="1:13" ht="7.5" customHeight="1">
      <c r="A64" s="46"/>
      <c r="B64" s="46"/>
      <c r="C64" s="46"/>
      <c r="D64" s="46"/>
      <c r="E64" s="46"/>
    </row>
    <row r="65" spans="1:5">
      <c r="A65" s="44" t="s">
        <v>76</v>
      </c>
      <c r="B65" s="45"/>
      <c r="C65" s="45"/>
      <c r="D65" s="45"/>
      <c r="E65" s="45"/>
    </row>
    <row r="67" spans="1:5">
      <c r="A67" s="44" t="s">
        <v>75</v>
      </c>
      <c r="B67" s="45"/>
    </row>
    <row r="69" spans="1:5">
      <c r="A69" t="s">
        <v>67</v>
      </c>
    </row>
    <row r="72" spans="1:5">
      <c r="A72" t="s">
        <v>53</v>
      </c>
      <c r="B72" t="s">
        <v>73</v>
      </c>
    </row>
  </sheetData>
  <mergeCells count="5">
    <mergeCell ref="A2:C2"/>
    <mergeCell ref="A4:E4"/>
    <mergeCell ref="A62:E64"/>
    <mergeCell ref="A65:E65"/>
    <mergeCell ref="A67:B67"/>
  </mergeCells>
  <pageMargins left="0.78740157480314965" right="0.78740157480314965" top="0.98425196850393704" bottom="0.98425196850393704" header="0.51181102362204722" footer="0.51181102362204722"/>
  <pageSetup paperSize="9" scale="7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476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Návrh rozpočtu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Lucie Sepekovska Smejkalova</dc:creator>
  <cp:lastModifiedBy>Obec</cp:lastModifiedBy>
  <cp:revision>2</cp:revision>
  <cp:lastPrinted>2023-12-05T10:08:50Z</cp:lastPrinted>
  <dcterms:created xsi:type="dcterms:W3CDTF">2018-01-18T20:38:06Z</dcterms:created>
  <dcterms:modified xsi:type="dcterms:W3CDTF">2023-12-21T08:09:42Z</dcterms:modified>
  <dc:language>cs-CZ</dc:language>
</cp:coreProperties>
</file>